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січ" sheetId="1" r:id="rId1"/>
    <sheet name="лют" sheetId="2" r:id="rId2"/>
    <sheet name="бер" sheetId="3" r:id="rId3"/>
    <sheet name="квіт" sheetId="4" r:id="rId4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<sst xmlns="http://schemas.openxmlformats.org/spreadsheetml/2006/main" count="416" uniqueCount="60">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</sst>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76069.1</v>
      </c>
      <c r="C8" s="40">
        <v>62407.4</v>
      </c>
      <c r="D8" s="43"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149166.2</v>
      </c>
      <c r="C9" s="24">
        <f t="shared" si="0"/>
        <v>67608.9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88645</v>
      </c>
      <c r="AG9" s="50">
        <f>AG10+AG15+AG24+AG33+AG47+AG52+AG54+AG61+AG62+AG71+AG72+AG76+AG88+AG81+AG83+AG82+AG69+AG89+AG91+AG90+AG70+AG40+AG92</f>
        <v>128130.1</v>
      </c>
      <c r="AH9" s="49"/>
      <c r="AI9" s="49"/>
    </row>
    <row r="10" spans="1:33" ht="15.75">
      <c r="A10" s="4" t="s">
        <v>4</v>
      </c>
      <c r="B10" s="22">
        <f>13342.1-400</f>
        <v>12942.1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3414.199999999999</v>
      </c>
      <c r="AG10" s="27">
        <f>B10+C10-AF10</f>
        <v>29548</v>
      </c>
    </row>
    <row r="11" spans="1:33" ht="15.75">
      <c r="A11" s="3" t="s">
        <v>5</v>
      </c>
      <c r="B11" s="22">
        <f>12399.4+67.7-1.2-6.4-400-10.6</f>
        <v>12048.9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2944.3999999999996</v>
      </c>
      <c r="AG11" s="27">
        <f>B11+C11-AF11</f>
        <v>27763.1</v>
      </c>
    </row>
    <row r="12" spans="1:33" ht="15.75">
      <c r="A12" s="3" t="s">
        <v>2</v>
      </c>
      <c r="B12" s="36">
        <v>294.2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5.5</v>
      </c>
      <c r="AG12" s="27">
        <f>B12+C12-AF12</f>
        <v>506.5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599.0000000000007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464.2999999999999</v>
      </c>
      <c r="AG14" s="27">
        <f>AG10-AG11-AG12-AG13</f>
        <v>1278.4000000000015</v>
      </c>
    </row>
    <row r="15" spans="1:33" ht="15" customHeight="1">
      <c r="A15" s="4" t="s">
        <v>6</v>
      </c>
      <c r="B15" s="22">
        <v>48588.5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29483.500000000004</v>
      </c>
      <c r="AG15" s="27">
        <f aca="true" t="shared" si="3" ref="AG15:AG31">B15+C15-AF15</f>
        <v>37314</v>
      </c>
    </row>
    <row r="16" spans="1:34" s="70" customFormat="1" ht="15" customHeight="1">
      <c r="A16" s="65" t="s">
        <v>38</v>
      </c>
      <c r="B16" s="66">
        <v>18736.8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7942.1</v>
      </c>
      <c r="AG16" s="71">
        <f t="shared" si="3"/>
        <v>13681.1</v>
      </c>
      <c r="AH16" s="75"/>
    </row>
    <row r="17" spans="1:34" ht="15.75">
      <c r="A17" s="3" t="s">
        <v>5</v>
      </c>
      <c r="B17" s="22">
        <f>35683.9+2656.2+700</f>
        <v>39040.1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19121.7</v>
      </c>
      <c r="AG17" s="27">
        <f t="shared" si="3"/>
        <v>24583.7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v>2976.8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2274.3</v>
      </c>
      <c r="AG19" s="27">
        <f t="shared" si="3"/>
        <v>1765.1999999999998</v>
      </c>
    </row>
    <row r="20" spans="1:33" ht="15.75">
      <c r="A20" s="3" t="s">
        <v>2</v>
      </c>
      <c r="B20" s="22">
        <f>6166.5-2656.2-700</f>
        <v>2810.3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6405.6</v>
      </c>
      <c r="AG20" s="27">
        <f t="shared" si="3"/>
        <v>7056.999999999998</v>
      </c>
    </row>
    <row r="21" spans="1:33" ht="15.75">
      <c r="A21" s="3" t="s">
        <v>16</v>
      </c>
      <c r="B21" s="22">
        <v>1109.6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931</v>
      </c>
      <c r="AG21" s="27">
        <f t="shared" si="3"/>
        <v>484.5999999999999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2637.700000000001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747.6000000000008</v>
      </c>
      <c r="AG23" s="27">
        <f t="shared" si="3"/>
        <v>3406.0000000000014</v>
      </c>
    </row>
    <row r="24" spans="1:33" ht="15" customHeight="1">
      <c r="A24" s="4" t="s">
        <v>7</v>
      </c>
      <c r="B24" s="22">
        <v>38533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17230.6</v>
      </c>
      <c r="AG24" s="27">
        <f t="shared" si="3"/>
        <v>31596.5</v>
      </c>
    </row>
    <row r="25" spans="1:34" s="70" customFormat="1" ht="15" customHeight="1">
      <c r="A25" s="65" t="s">
        <v>39</v>
      </c>
      <c r="B25" s="66">
        <v>19856.4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12222.999999999998</v>
      </c>
      <c r="AG25" s="71">
        <f t="shared" si="3"/>
        <v>13915.500000000002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38533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17230.6</v>
      </c>
      <c r="AG32" s="27">
        <f>AG24</f>
        <v>31596.5</v>
      </c>
    </row>
    <row r="33" spans="1:33" ht="15" customHeight="1">
      <c r="A33" s="4" t="s">
        <v>8</v>
      </c>
      <c r="B33" s="22">
        <v>258.2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191.3</v>
      </c>
      <c r="AG33" s="27">
        <f aca="true" t="shared" si="6" ref="AG33:AG38">B33+C33-AF33</f>
        <v>527.5999999999999</v>
      </c>
    </row>
    <row r="34" spans="1:33" ht="15.75">
      <c r="A34" s="3" t="s">
        <v>5</v>
      </c>
      <c r="B34" s="22">
        <v>234.3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79.7</v>
      </c>
      <c r="AG34" s="27">
        <f t="shared" si="6"/>
        <v>260.2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</v>
      </c>
    </row>
    <row r="36" spans="1:33" ht="15.75">
      <c r="A36" s="3" t="s">
        <v>2</v>
      </c>
      <c r="B36" s="44">
        <v>10.8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52.40000000000002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7.0999999999999766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6.8</v>
      </c>
      <c r="AG39" s="27">
        <f>AG33-AG34-AG36-AG38-AG35-AG37</f>
        <v>208.9999999999999</v>
      </c>
    </row>
    <row r="40" spans="1:33" ht="15" customHeight="1">
      <c r="A40" s="4" t="s">
        <v>29</v>
      </c>
      <c r="B40" s="22">
        <v>994.8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422.5</v>
      </c>
      <c r="AG40" s="27">
        <f aca="true" t="shared" si="8" ref="AG40:AG45">B40+C40-AF40</f>
        <v>786.5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325.4</v>
      </c>
      <c r="AG41" s="27">
        <f t="shared" si="8"/>
        <v>618.3000000000001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74.30000000000001</v>
      </c>
      <c r="AG44" s="27">
        <f t="shared" si="8"/>
        <v>127.69999999999999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27.09999999999991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15.09999999999999</v>
      </c>
      <c r="AG46" s="27">
        <f>AG40-AG41-AG42-AG43-AG44-AG45</f>
        <v>33.99999999999994</v>
      </c>
    </row>
    <row r="47" spans="1:33" ht="17.25" customHeight="1">
      <c r="A47" s="4" t="s">
        <v>43</v>
      </c>
      <c r="B47" s="36">
        <f>1095.2+400</f>
        <v>1495.2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467.6</v>
      </c>
      <c r="AG47" s="27">
        <f>B47+C47-AF47</f>
        <v>1886.3000000000002</v>
      </c>
    </row>
    <row r="48" spans="1:33" ht="15.75">
      <c r="A48" s="3" t="s">
        <v>5</v>
      </c>
      <c r="B48" s="22">
        <v>35.5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</v>
      </c>
      <c r="AG48" s="27">
        <f>B48+C48-AF48</f>
        <v>43.6</v>
      </c>
    </row>
    <row r="49" spans="1:33" ht="15.75">
      <c r="A49" s="3" t="s">
        <v>16</v>
      </c>
      <c r="B49" s="22">
        <f>853.7+390.1</f>
        <v>1243.8000000000002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1464.2000000000003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215.89999999999986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34.20000000000001</v>
      </c>
      <c r="AG51" s="27">
        <f>AG47-AG49-AG48</f>
        <v>378.4999999999999</v>
      </c>
    </row>
    <row r="52" spans="1:33" ht="15" customHeight="1">
      <c r="A52" s="4" t="s">
        <v>0</v>
      </c>
      <c r="B52" s="22">
        <f>5053.5</f>
        <v>5053.5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4466.9</v>
      </c>
      <c r="AG52" s="27">
        <f aca="true" t="shared" si="12" ref="AG52:AG59">B52+C52-AF52</f>
        <v>4053.2000000000007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v>4653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2702.7999999999997</v>
      </c>
      <c r="AG54" s="22">
        <f t="shared" si="12"/>
        <v>3429.0000000000005</v>
      </c>
      <c r="AH54" s="6"/>
    </row>
    <row r="55" spans="1:34" ht="15.75">
      <c r="A55" s="3" t="s">
        <v>5</v>
      </c>
      <c r="B55" s="22">
        <v>3715.4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1883.1</v>
      </c>
      <c r="AG55" s="22">
        <f t="shared" si="12"/>
        <v>2001.7000000000003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289.7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256.3</v>
      </c>
      <c r="AG57" s="22">
        <f t="shared" si="12"/>
        <v>518.5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642.7999999999998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558.2999999999998</v>
      </c>
      <c r="AG60" s="22">
        <f>AG54-AG55-AG57-AG59-AG56-AG58</f>
        <v>908.8000000000002</v>
      </c>
    </row>
    <row r="61" spans="1:33" ht="15" customHeight="1">
      <c r="A61" s="4" t="s">
        <v>10</v>
      </c>
      <c r="B61" s="22">
        <v>152.3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66.1</v>
      </c>
      <c r="AG61" s="22">
        <f aca="true" t="shared" si="15" ref="AG61:AG67">B61+C61-AF61</f>
        <v>148.70000000000002</v>
      </c>
    </row>
    <row r="62" spans="1:33" ht="15" customHeight="1">
      <c r="A62" s="4" t="s">
        <v>11</v>
      </c>
      <c r="B62" s="22">
        <v>2447.2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862.9</v>
      </c>
      <c r="AG62" s="22">
        <f t="shared" si="15"/>
        <v>2431.7999999999997</v>
      </c>
    </row>
    <row r="63" spans="1:34" ht="15.75">
      <c r="A63" s="3" t="s">
        <v>5</v>
      </c>
      <c r="B63" s="22">
        <v>1197.5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397.8</v>
      </c>
      <c r="AG63" s="22">
        <f t="shared" si="15"/>
        <v>904.5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60.2</v>
      </c>
      <c r="AG65" s="22">
        <f t="shared" si="15"/>
        <v>100.49999999999999</v>
      </c>
      <c r="AH65" s="6"/>
    </row>
    <row r="66" spans="1:33" ht="15.75">
      <c r="A66" s="3" t="s">
        <v>2</v>
      </c>
      <c r="B66" s="22">
        <v>125.4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73.1</v>
      </c>
      <c r="AG66" s="22">
        <f t="shared" si="15"/>
        <v>231.4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3" t="s">
        <v>23</v>
      </c>
      <c r="B68" s="22">
        <f aca="true" t="shared" si="16" ref="B68:AD68">B62-B63-B66-B67-B65-B64</f>
        <v>1002.9999999999998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331.79999999999995</v>
      </c>
      <c r="AG68" s="22">
        <f>AG62-AG63-AG66-AG67-AG65-AG64</f>
        <v>1142.3999999999996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1094.9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853.6</v>
      </c>
      <c r="AG71" s="30">
        <f t="shared" si="17"/>
        <v>677.1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1251.3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326.69999999999993</v>
      </c>
      <c r="AG72" s="30">
        <f t="shared" si="17"/>
        <v>3135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251.1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81.7</v>
      </c>
      <c r="AG74" s="30">
        <f t="shared" si="17"/>
        <v>898.4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146.4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46.6</v>
      </c>
      <c r="AG76" s="30">
        <f t="shared" si="17"/>
        <v>210.50000000000003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36.4</v>
      </c>
      <c r="AG77" s="30">
        <f t="shared" si="17"/>
        <v>52.4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2.4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7.199999999999999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300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</f>
        <v>2149.6</v>
      </c>
      <c r="C89" s="22">
        <v>5507.6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2949.7</v>
      </c>
      <c r="AG89" s="22">
        <f t="shared" si="17"/>
        <v>4707.500000000001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</f>
        <v>22229.9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20105.5</v>
      </c>
      <c r="AG92" s="22">
        <f t="shared" si="17"/>
        <v>2124.4000000000015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149166.2</v>
      </c>
      <c r="C94" s="42">
        <f t="shared" si="18"/>
        <v>67608.9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88645</v>
      </c>
      <c r="AG94" s="58">
        <f>AG10+AG15+AG24+AG33+AG47+AG52+AG54+AG61+AG62+AG69+AG71+AG72+AG76+AG81+AG82+AG83+AG88+AG89+AG90+AG91+AG70+AG40+AG92</f>
        <v>128130.1</v>
      </c>
    </row>
    <row r="95" spans="1:33" ht="15.75">
      <c r="A95" s="3" t="s">
        <v>5</v>
      </c>
      <c r="B95" s="22">
        <f aca="true" t="shared" si="19" ref="B95:AD95">B11+B17+B26+B34+B55+B63+B73+B41+B77+B48</f>
        <v>57265.8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24798.5</v>
      </c>
      <c r="AG95" s="27">
        <f>B95+C95-AF95</f>
        <v>56266.600000000006</v>
      </c>
    </row>
    <row r="96" spans="1:33" ht="15.75">
      <c r="A96" s="3" t="s">
        <v>2</v>
      </c>
      <c r="B96" s="22">
        <f aca="true" t="shared" si="20" ref="B96:AD96">B12+B20+B29+B36+B57+B66+B44+B80+B74+B53</f>
        <v>4650.5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7946.5</v>
      </c>
      <c r="AG96" s="27">
        <f>B96+C96-AF96</f>
        <v>9689.099999999999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3068.8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2341.8</v>
      </c>
      <c r="AG98" s="27">
        <f>B98+C98-AF98</f>
        <v>1877.8000000000002</v>
      </c>
    </row>
    <row r="99" spans="1:33" ht="15.75">
      <c r="A99" s="3" t="s">
        <v>16</v>
      </c>
      <c r="B99" s="22">
        <f aca="true" t="shared" si="23" ref="B99:X99">B21+B30+B49+B37+B58+B13+B75+B67</f>
        <v>2463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1359.4999999999998</v>
      </c>
      <c r="AG99" s="27">
        <f>B99+C99-AF99</f>
        <v>2148.2</v>
      </c>
    </row>
    <row r="100" spans="1:33" ht="12.75">
      <c r="A100" s="1" t="s">
        <v>35</v>
      </c>
      <c r="B100" s="2">
        <f aca="true" t="shared" si="25" ref="B100:AD100">B94-B95-B96-B97-B98-B99</f>
        <v>81704.1</v>
      </c>
      <c r="C100" s="2">
        <f t="shared" si="25"/>
        <v>28621.4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52195</v>
      </c>
      <c r="AG100" s="2">
        <f>AG94-AG95-AG96-AG97-AG98-AG99</f>
        <v>58130.5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2017-04-24T11:39:18Z</cp:lastPrinted>
  <dcterms:created xsi:type="dcterms:W3CDTF">2002-11-05T08:53:00Z</dcterms:created>
  <dcterms:modified xsi:type="dcterms:W3CDTF">2017-04-25T05:11:59Z</dcterms:modified>
  <cp:category/>
  <cp:version/>
  <cp:contentType/>
  <cp:contentStatus/>
</cp:coreProperties>
</file>